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njigovodstvo\Desktop\Izvršenje financijskog plana\2024\"/>
    </mc:Choice>
  </mc:AlternateContent>
  <bookViews>
    <workbookView xWindow="0" yWindow="0" windowWidth="28800" windowHeight="11700" activeTab="3"/>
  </bookViews>
  <sheets>
    <sheet name="PRIHODI I PRIMICI - OSNIVAČ" sheetId="5" r:id="rId1"/>
    <sheet name="RASHODI I IZDACI - OSNIVAČ" sheetId="2" r:id="rId2"/>
    <sheet name="RASHODI I IZDACI - OSTALI IZVOR" sheetId="4" r:id="rId3"/>
    <sheet name="PRIHODI I PRIMICi - ostali izvo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4" l="1"/>
  <c r="D10" i="5" l="1"/>
  <c r="D11" i="6" l="1"/>
  <c r="D13" i="6" l="1"/>
  <c r="D25" i="6"/>
  <c r="D18" i="6"/>
  <c r="D11" i="4" l="1"/>
  <c r="C52" i="2" l="1"/>
  <c r="E52" i="2" l="1"/>
  <c r="E51" i="2"/>
  <c r="D23" i="6" l="1"/>
  <c r="D16" i="6"/>
  <c r="D48" i="4"/>
  <c r="D38" i="4"/>
  <c r="D25" i="4"/>
  <c r="D20" i="4"/>
  <c r="D46" i="4" l="1"/>
  <c r="D39" i="2" l="1"/>
  <c r="D31" i="6" l="1"/>
  <c r="C10" i="6"/>
  <c r="D21" i="6"/>
  <c r="E23" i="6" l="1"/>
  <c r="E21" i="6"/>
  <c r="D10" i="6"/>
  <c r="E13" i="6"/>
  <c r="E11" i="5"/>
  <c r="E10" i="5" s="1"/>
  <c r="E10" i="6" l="1"/>
  <c r="E31" i="4"/>
  <c r="E25" i="4"/>
  <c r="D17" i="4"/>
  <c r="E17" i="4" s="1"/>
  <c r="E54" i="4"/>
  <c r="D52" i="4"/>
  <c r="D44" i="4"/>
  <c r="E38" i="4"/>
  <c r="E20" i="4"/>
  <c r="D15" i="4"/>
  <c r="D30" i="2"/>
  <c r="D49" i="2"/>
  <c r="E49" i="2" s="1"/>
  <c r="D47" i="2"/>
  <c r="D41" i="2"/>
  <c r="D23" i="2"/>
  <c r="E23" i="2" s="1"/>
  <c r="D18" i="2"/>
  <c r="E18" i="2" s="1"/>
  <c r="D16" i="2"/>
  <c r="E16" i="2" s="1"/>
  <c r="D14" i="2"/>
  <c r="E14" i="2" s="1"/>
  <c r="D11" i="2"/>
  <c r="E15" i="4" l="1"/>
  <c r="D10" i="4"/>
  <c r="E10" i="4" s="1"/>
  <c r="E47" i="2"/>
  <c r="D10" i="2"/>
  <c r="E10" i="2" s="1"/>
  <c r="E11" i="4"/>
  <c r="E11" i="2"/>
  <c r="E30" i="2"/>
  <c r="E41" i="2"/>
</calcChain>
</file>

<file path=xl/sharedStrings.xml><?xml version="1.0" encoding="utf-8"?>
<sst xmlns="http://schemas.openxmlformats.org/spreadsheetml/2006/main" count="168" uniqueCount="100">
  <si>
    <t>Račun prihoda / primitka</t>
  </si>
  <si>
    <t>Naziv računa</t>
  </si>
  <si>
    <t>Indeks</t>
  </si>
  <si>
    <t>Plaće (bruto)</t>
  </si>
  <si>
    <t>5=4/3*100</t>
  </si>
  <si>
    <t>Plaće za redovan rad</t>
  </si>
  <si>
    <t>Plaće za prekovremeni rad</t>
  </si>
  <si>
    <t>Ostali rashodi za zaposlene</t>
  </si>
  <si>
    <t>Doprinosi na plaće</t>
  </si>
  <si>
    <t>Doprinosi za obvezno zdravstveno osiguranje</t>
  </si>
  <si>
    <t>Naknade troškova zaposlenima</t>
  </si>
  <si>
    <t>Službena putovanja</t>
  </si>
  <si>
    <t>Naknade za prijevoz,za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</si>
  <si>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</si>
  <si>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</si>
  <si>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</si>
  <si>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</si>
  <si>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</si>
  <si>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</si>
  <si>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djelovi za tekuće i investicijsko održavanje</t>
  </si>
  <si>
    <t>Sitan invetar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</si>
  <si>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</si>
  <si>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</si>
  <si>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</si>
  <si>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</si>
  <si>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</si>
  <si>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</si>
  <si>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</si>
  <si>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</si>
  <si>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</si>
  <si>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</si>
  <si>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</si>
  <si>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</si>
  <si>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</t>
  </si>
  <si>
    <t>Pristojbe i naknade</t>
  </si>
  <si>
    <t>Ostali financijski rashodi</t>
  </si>
  <si>
    <t>Bankarske usluge i usluge platnog prometa</t>
  </si>
  <si>
    <t>Ostale naknade građanima i kućanstvima iz proračuna</t>
  </si>
  <si>
    <t>Naknade građanima i kućanstvima u naravi</t>
  </si>
  <si>
    <t>Građevinski objekti</t>
  </si>
  <si>
    <t>Postrojenja i oprema</t>
  </si>
  <si>
    <t>Uredska oprema i namješta</t>
  </si>
  <si>
    <t>Oprema za održavanje i zaštitu</t>
  </si>
  <si>
    <t>Uređaji, strojevi i oprema za ostale namjene</t>
  </si>
  <si>
    <t>Prijevozna sredstva</t>
  </si>
  <si>
    <t>Prijevozna sredstva u cestovnom prometu</t>
  </si>
  <si>
    <t>Knjige, umjetnička djela i ostale izložbene vrijednosti</t>
  </si>
  <si>
    <t xml:space="preserve">Ukupno klasa 3. + klasa 4 </t>
  </si>
  <si>
    <t>Usluge promidžbe i informiranja</t>
  </si>
  <si>
    <t>Plaće za Posebne uvijete rada</t>
  </si>
  <si>
    <t>Doprinosi za obvezno osiguranje u slučaju nezaposlenosti</t>
  </si>
  <si>
    <t>Troškovi sudskih postupaka</t>
  </si>
  <si>
    <t>Zatezne kamate</t>
  </si>
  <si>
    <t xml:space="preserve"> </t>
  </si>
  <si>
    <t>UKUPNO PRIHODI I PRIMICI</t>
  </si>
  <si>
    <t>Prihodi od nadležnog proračuna za financiranje redovnih rashoda</t>
  </si>
  <si>
    <t>Prihodi za financiranje rashoda za nabavku nefinancijske imovine</t>
  </si>
  <si>
    <t>Pomoć proračunskim korisnicima iz proračuna koji im nije nadležan</t>
  </si>
  <si>
    <t>Pomoći temeljemprijenosa EU sredstava</t>
  </si>
  <si>
    <t>Prihodi po posebnim propisima</t>
  </si>
  <si>
    <t>Sufinanciranje cijena</t>
  </si>
  <si>
    <t>Prihodi od prodaje roba te pruženih usluga</t>
  </si>
  <si>
    <t>Donacije od pravnih i fizičkih osoba izvan općeg proračuna</t>
  </si>
  <si>
    <t>Naknade troškova osobama izvan radnog odnosa</t>
  </si>
  <si>
    <t>Zgrade - Škole</t>
  </si>
  <si>
    <t>Članarine i norme</t>
  </si>
  <si>
    <t>Prihodi od zakupa i iznajmljivanja imovine</t>
  </si>
  <si>
    <t>Višak prihoda poslovanja 2023.g.</t>
  </si>
  <si>
    <t>Računala i računalna oprema</t>
  </si>
  <si>
    <t>Knjige u knjižnicama</t>
  </si>
  <si>
    <t>Dodatna ulaganja na građevinskim objektima</t>
  </si>
  <si>
    <t>Oprema</t>
  </si>
  <si>
    <t>Rashodi za nabavu nefinancijske imovine</t>
  </si>
  <si>
    <t>Rashodi za nabavu nefinancijske imovine proizvedene dugotrajne imovine</t>
  </si>
  <si>
    <t>Kapitalne pomoći proračunskim korisnicima iz proračuna koji im nije nadležan</t>
  </si>
  <si>
    <t>Tekuće pomoći proračunskim korisnicima koji im nije nadležan</t>
  </si>
  <si>
    <t>Pomoći temeljem prijenosa EU sredstava</t>
  </si>
  <si>
    <t xml:space="preserve">Prihodi od imovine </t>
  </si>
  <si>
    <t>Kamate na oročena sredstva i depozite po viđenju</t>
  </si>
  <si>
    <t>Tekuće donacije</t>
  </si>
  <si>
    <t>Kapitalne donacije</t>
  </si>
  <si>
    <t>Pomoći proračunu iz drugih proračuna i izvanproračunskih korisnicima</t>
  </si>
  <si>
    <t>Tekuće pomoći proračunu iz drugih proračuna i izvanproračunskim korisnicima</t>
  </si>
  <si>
    <t>OSNOVNA ŠKOLA BLAGE ZADRE                                                                      MARKA MARULIĆA 2, VUKOVAR</t>
  </si>
  <si>
    <t>OSNOVNA ŠKOLA BLAGE ZADRE                                                                 MARKA MARULIĆA 2, VUKOVAR</t>
  </si>
  <si>
    <t>OSNOVNA ŠKOLA BLAGE ZADRE                                                                   MARKA MARULIĆA 2, VUKOVAR</t>
  </si>
  <si>
    <t>OSNOVNA ŠKOLA BLAGE ZADRE                                                                                  MARKA MARULIĆA 2, VUKOVAR</t>
  </si>
  <si>
    <t>Prihodi od pruženih usluga</t>
  </si>
  <si>
    <t>Razlika viška/manjka prihoda ranijih godina</t>
  </si>
  <si>
    <t>Ravnatelj:</t>
  </si>
  <si>
    <t>Tihomir Hideg</t>
  </si>
  <si>
    <t>Ravnatelj:                                                                                                 Tihomir Hideg</t>
  </si>
  <si>
    <t>IZVRŠENJE FINANCIJSKOG PLANA ZA 2024.GODINU</t>
  </si>
  <si>
    <t>Tekući plan 2024.</t>
  </si>
  <si>
    <t>Ostvarenje / izvršenje 2024.</t>
  </si>
  <si>
    <t>KLASA: 400-02/25-01/1                                                                                                                                           URBROJ:  2196-1-7-01-25-1                                                                                                                                                                     U Vukovaru, 11. veljače 2025.godine-/</t>
  </si>
  <si>
    <t>KLASA: 400-02/25-01/1                                                                                                                                           URBROJ:  2196-1-7-01-25-1                                                                                                                                                                     U Vukovaru, 11. veljače 2025. godine-/</t>
  </si>
  <si>
    <t>Sportska i glazbena oprema</t>
  </si>
  <si>
    <t>Ostali građevinski objekti</t>
  </si>
  <si>
    <t>Manjak prihoda poslovanja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</si>
</sst>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2" fillId="0" borderId="8" xfId="0" applyFont="1" applyBorder="1"/>
    <xf numFmtId="4" fontId="2" fillId="0" borderId="8" xfId="0" applyNumberFormat="1" applyFont="1" applyBorder="1"/>
    <xf numFmtId="0" fontId="2" fillId="0" borderId="9" xfId="0" applyFont="1" applyBorder="1"/>
    <xf numFmtId="0" fontId="2" fillId="0" borderId="10" xfId="0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0" fontId="2" fillId="0" borderId="12" xfId="0" applyFont="1" applyBorder="1"/>
    <xf numFmtId="4" fontId="2" fillId="0" borderId="13" xfId="0" applyNumberFormat="1" applyFont="1" applyBorder="1"/>
    <xf numFmtId="0" fontId="2" fillId="0" borderId="14" xfId="0" applyFont="1" applyBorder="1"/>
    <xf numFmtId="0" fontId="2" fillId="0" borderId="15" xfId="0" applyFont="1" applyBorder="1"/>
    <xf numFmtId="4" fontId="2" fillId="0" borderId="15" xfId="0" applyNumberFormat="1" applyFont="1" applyBorder="1"/>
    <xf numFmtId="4" fontId="2" fillId="0" borderId="16" xfId="0" applyNumberFormat="1" applyFont="1" applyBorder="1"/>
    <xf numFmtId="0" fontId="2" fillId="0" borderId="17" xfId="0" applyFont="1" applyBorder="1"/>
    <xf numFmtId="4" fontId="2" fillId="0" borderId="18" xfId="0" applyNumberFormat="1" applyFont="1" applyBorder="1"/>
    <xf numFmtId="0" fontId="1" fillId="3" borderId="2" xfId="0" applyFont="1" applyFill="1" applyBorder="1"/>
    <xf numFmtId="0" fontId="1" fillId="3" borderId="3" xfId="0" applyFont="1" applyFill="1" applyBorder="1"/>
    <xf numFmtId="4" fontId="1" fillId="3" borderId="3" xfId="0" applyNumberFormat="1" applyFont="1" applyFill="1" applyBorder="1"/>
    <xf numFmtId="4" fontId="1" fillId="3" borderId="4" xfId="0" applyNumberFormat="1" applyFont="1" applyFill="1" applyBorder="1"/>
    <xf numFmtId="0" fontId="2" fillId="0" borderId="19" xfId="0" applyFont="1" applyBorder="1"/>
    <xf numFmtId="0" fontId="2" fillId="0" borderId="20" xfId="0" applyFont="1" applyBorder="1"/>
    <xf numFmtId="4" fontId="2" fillId="0" borderId="20" xfId="0" applyNumberFormat="1" applyFont="1" applyBorder="1"/>
    <xf numFmtId="4" fontId="2" fillId="0" borderId="21" xfId="0" applyNumberFormat="1" applyFont="1" applyBorder="1"/>
    <xf numFmtId="0" fontId="2" fillId="2" borderId="12" xfId="0" applyFont="1" applyFill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4" fontId="2" fillId="2" borderId="13" xfId="0" applyNumberFormat="1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4" fontId="2" fillId="2" borderId="15" xfId="0" applyNumberFormat="1" applyFont="1" applyFill="1" applyBorder="1"/>
    <xf numFmtId="4" fontId="2" fillId="2" borderId="16" xfId="0" applyNumberFormat="1" applyFont="1" applyFill="1" applyBorder="1"/>
    <xf numFmtId="0" fontId="2" fillId="2" borderId="17" xfId="0" applyFont="1" applyFill="1" applyBorder="1"/>
    <xf numFmtId="0" fontId="2" fillId="2" borderId="8" xfId="0" applyFont="1" applyFill="1" applyBorder="1"/>
    <xf numFmtId="4" fontId="2" fillId="2" borderId="8" xfId="0" applyNumberFormat="1" applyFont="1" applyFill="1" applyBorder="1"/>
    <xf numFmtId="4" fontId="2" fillId="2" borderId="18" xfId="0" applyNumberFormat="1" applyFont="1" applyFill="1" applyBorder="1"/>
    <xf numFmtId="0" fontId="2" fillId="0" borderId="22" xfId="0" applyFont="1" applyBorder="1"/>
    <xf numFmtId="4" fontId="2" fillId="0" borderId="23" xfId="0" applyNumberFormat="1" applyFont="1" applyBorder="1"/>
    <xf numFmtId="0" fontId="4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4" fontId="5" fillId="4" borderId="3" xfId="0" applyNumberFormat="1" applyFont="1" applyFill="1" applyBorder="1" applyAlignment="1">
      <alignment horizontal="center"/>
    </xf>
    <xf numFmtId="4" fontId="5" fillId="4" borderId="4" xfId="0" applyNumberFormat="1" applyFont="1" applyFill="1" applyBorder="1" applyAlignment="1">
      <alignment horizontal="center"/>
    </xf>
    <xf numFmtId="4" fontId="2" fillId="0" borderId="24" xfId="0" applyNumberFormat="1" applyFont="1" applyBorder="1"/>
    <xf numFmtId="0" fontId="1" fillId="3" borderId="3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5" xfId="0" applyFont="1" applyBorder="1"/>
    <xf numFmtId="0" fontId="2" fillId="0" borderId="26" xfId="0" applyFont="1" applyBorder="1" applyAlignment="1">
      <alignment horizontal="left" vertical="center" wrapText="1"/>
    </xf>
    <xf numFmtId="4" fontId="2" fillId="0" borderId="26" xfId="0" applyNumberFormat="1" applyFont="1" applyBorder="1"/>
    <xf numFmtId="4" fontId="2" fillId="0" borderId="27" xfId="0" applyNumberFormat="1" applyFont="1" applyBorder="1"/>
    <xf numFmtId="0" fontId="1" fillId="3" borderId="2" xfId="0" applyFont="1" applyFill="1" applyBorder="1" applyAlignment="1">
      <alignment horizontal="right" vertical="center"/>
    </xf>
    <xf numFmtId="4" fontId="1" fillId="3" borderId="3" xfId="0" applyNumberFormat="1" applyFont="1" applyFill="1" applyBorder="1" applyAlignment="1">
      <alignment horizontal="right" vertical="center"/>
    </xf>
    <xf numFmtId="4" fontId="1" fillId="3" borderId="4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0" fontId="1" fillId="3" borderId="3" xfId="0" applyFont="1" applyFill="1" applyBorder="1" applyAlignment="1">
      <alignment wrapText="1"/>
    </xf>
    <xf numFmtId="0" fontId="8" fillId="2" borderId="0" xfId="0" applyFont="1" applyFill="1" applyBorder="1"/>
    <xf numFmtId="4" fontId="8" fillId="2" borderId="0" xfId="0" applyNumberFormat="1" applyFont="1" applyFill="1" applyBorder="1"/>
    <xf numFmtId="0" fontId="9" fillId="2" borderId="0" xfId="0" applyFont="1" applyFill="1" applyBorder="1"/>
    <xf numFmtId="4" fontId="9" fillId="2" borderId="0" xfId="0" applyNumberFormat="1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4" fontId="2" fillId="2" borderId="23" xfId="0" applyNumberFormat="1" applyFont="1" applyFill="1" applyBorder="1"/>
    <xf numFmtId="4" fontId="2" fillId="2" borderId="24" xfId="0" applyNumberFormat="1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5" fillId="0" borderId="0" xfId="0" applyFont="1" applyAlignment="1">
      <alignment wrapText="1"/>
    </xf>
    <xf numFmtId="0" fontId="2" fillId="2" borderId="19" xfId="0" applyFont="1" applyFill="1" applyBorder="1"/>
    <xf numFmtId="0" fontId="2" fillId="2" borderId="20" xfId="0" applyFont="1" applyFill="1" applyBorder="1"/>
    <xf numFmtId="4" fontId="2" fillId="2" borderId="20" xfId="0" applyNumberFormat="1" applyFont="1" applyFill="1" applyBorder="1"/>
    <xf numFmtId="4" fontId="2" fillId="2" borderId="21" xfId="0" applyNumberFormat="1" applyFont="1" applyFill="1" applyBorder="1"/>
    <xf numFmtId="4" fontId="1" fillId="3" borderId="1" xfId="0" applyNumberFormat="1" applyFont="1" applyFill="1" applyBorder="1"/>
    <xf numFmtId="4" fontId="1" fillId="3" borderId="29" xfId="0" applyNumberFormat="1" applyFont="1" applyFill="1" applyBorder="1"/>
    <xf numFmtId="4" fontId="1" fillId="3" borderId="8" xfId="0" applyNumberFormat="1" applyFont="1" applyFill="1" applyBorder="1"/>
    <xf numFmtId="4" fontId="1" fillId="3" borderId="28" xfId="0" applyNumberFormat="1" applyFont="1" applyFill="1" applyBorder="1"/>
    <xf numFmtId="4" fontId="1" fillId="3" borderId="15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4" fontId="1" fillId="2" borderId="3" xfId="0" applyNumberFormat="1" applyFont="1" applyFill="1" applyBorder="1"/>
    <xf numFmtId="0" fontId="2" fillId="0" borderId="30" xfId="0" applyFont="1" applyBorder="1"/>
    <xf numFmtId="3" fontId="1" fillId="3" borderId="3" xfId="0" applyNumberFormat="1" applyFont="1" applyFill="1" applyBorder="1"/>
    <xf numFmtId="3" fontId="2" fillId="0" borderId="10" xfId="0" applyNumberFormat="1" applyFont="1" applyBorder="1"/>
    <xf numFmtId="3" fontId="2" fillId="0" borderId="15" xfId="0" applyNumberFormat="1" applyFont="1" applyBorder="1"/>
    <xf numFmtId="3" fontId="2" fillId="0" borderId="20" xfId="0" applyNumberFormat="1" applyFont="1" applyBorder="1"/>
    <xf numFmtId="3" fontId="2" fillId="0" borderId="8" xfId="0" applyNumberFormat="1" applyFont="1" applyBorder="1"/>
    <xf numFmtId="3" fontId="2" fillId="0" borderId="1" xfId="0" applyNumberFormat="1" applyFont="1" applyBorder="1"/>
    <xf numFmtId="3" fontId="2" fillId="2" borderId="8" xfId="0" applyNumberFormat="1" applyFont="1" applyFill="1" applyBorder="1"/>
    <xf numFmtId="3" fontId="2" fillId="2" borderId="1" xfId="0" applyNumberFormat="1" applyFont="1" applyFill="1" applyBorder="1"/>
    <xf numFmtId="3" fontId="2" fillId="2" borderId="15" xfId="0" applyNumberFormat="1" applyFont="1" applyFill="1" applyBorder="1"/>
    <xf numFmtId="3" fontId="1" fillId="2" borderId="3" xfId="0" applyNumberFormat="1" applyFont="1" applyFill="1" applyBorder="1"/>
    <xf numFmtId="3" fontId="2" fillId="2" borderId="20" xfId="0" applyNumberFormat="1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1" fillId="3" borderId="30" xfId="0" applyFont="1" applyFill="1" applyBorder="1"/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0" fontId="2" fillId="3" borderId="2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left" vertical="center"/>
    </xf>
    <xf numFmtId="0" fontId="2" fillId="0" borderId="26" xfId="0" applyFont="1" applyBorder="1" applyAlignment="1">
      <alignment horizontal="left"/>
    </xf>
    <xf numFmtId="0" fontId="2" fillId="2" borderId="28" xfId="0" applyFont="1" applyFill="1" applyBorder="1"/>
    <xf numFmtId="4" fontId="2" fillId="2" borderId="28" xfId="0" applyNumberFormat="1" applyFont="1" applyFill="1" applyBorder="1"/>
    <xf numFmtId="3" fontId="1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1" fillId="0" borderId="0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>
      <alignment horizontal="left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11" sqref="E11"/>
    </sheetView>
  </sheetViews>
  <sheetFormatPr defaultRowHeight="15" x14ac:dyDescent="0.25"/>
  <cols>
    <col min="1" max="1" width="9.7109375" customWidth="1"/>
    <col min="2" max="2" width="51.5703125" customWidth="1"/>
    <col min="3" max="5" width="15.7109375" customWidth="1"/>
  </cols>
  <sheetData>
    <row r="1" spans="1:5" x14ac:dyDescent="0.25">
      <c r="A1" t="s">
        <v>53</v>
      </c>
    </row>
    <row r="2" spans="1:5" x14ac:dyDescent="0.25">
      <c r="A2" s="116" t="s">
        <v>84</v>
      </c>
      <c r="B2" s="116"/>
    </row>
    <row r="3" spans="1:5" x14ac:dyDescent="0.25">
      <c r="A3" s="116"/>
      <c r="B3" s="116"/>
    </row>
    <row r="5" spans="1:5" x14ac:dyDescent="0.25">
      <c r="B5" s="115" t="s">
        <v>92</v>
      </c>
      <c r="C5" s="115"/>
      <c r="D5" s="115"/>
    </row>
    <row r="6" spans="1:5" x14ac:dyDescent="0.25">
      <c r="B6" s="115"/>
      <c r="C6" s="115"/>
      <c r="D6" s="115"/>
    </row>
    <row r="7" spans="1:5" ht="15.75" thickBot="1" x14ac:dyDescent="0.3"/>
    <row r="8" spans="1:5" ht="44.25" customHeight="1" thickBot="1" x14ac:dyDescent="0.3">
      <c r="A8" s="1" t="s">
        <v>0</v>
      </c>
      <c r="B8" s="2" t="s">
        <v>1</v>
      </c>
      <c r="C8" s="3" t="s">
        <v>93</v>
      </c>
      <c r="D8" s="3" t="s">
        <v>94</v>
      </c>
      <c r="E8" s="4" t="s">
        <v>2</v>
      </c>
    </row>
    <row r="9" spans="1:5" ht="15.75" thickBot="1" x14ac:dyDescent="0.3">
      <c r="A9" s="5"/>
      <c r="B9" s="6">
        <v>1</v>
      </c>
      <c r="C9" s="6">
        <v>3</v>
      </c>
      <c r="D9" s="6">
        <v>4</v>
      </c>
      <c r="E9" s="7" t="s">
        <v>4</v>
      </c>
    </row>
    <row r="10" spans="1:5" ht="20.100000000000001" customHeight="1" thickBot="1" x14ac:dyDescent="0.35">
      <c r="A10" s="46"/>
      <c r="B10" s="47" t="s">
        <v>54</v>
      </c>
      <c r="C10" s="48">
        <v>232661</v>
      </c>
      <c r="D10" s="48">
        <f>D11+D14+D16+D18+D23+D30+D39+D41+D47+D49+D51</f>
        <v>227655.08</v>
      </c>
      <c r="E10" s="48">
        <f t="shared" ref="E10" si="0">E11</f>
        <v>97.848406050004073</v>
      </c>
    </row>
    <row r="11" spans="1:5" ht="30.75" customHeight="1" thickBot="1" x14ac:dyDescent="0.3">
      <c r="A11" s="24">
        <v>671</v>
      </c>
      <c r="B11" s="51" t="s">
        <v>55</v>
      </c>
      <c r="C11" s="26">
        <v>232661</v>
      </c>
      <c r="D11" s="26">
        <v>227655.08</v>
      </c>
      <c r="E11" s="27">
        <f>D11/C11*100</f>
        <v>97.848406050004073</v>
      </c>
    </row>
    <row r="12" spans="1:5" ht="30.75" customHeight="1" x14ac:dyDescent="0.25">
      <c r="A12" s="12">
        <v>6711</v>
      </c>
      <c r="B12" s="52" t="s">
        <v>55</v>
      </c>
      <c r="C12" s="14">
        <v>214161</v>
      </c>
      <c r="D12" s="14">
        <v>210123.47</v>
      </c>
      <c r="E12" s="15"/>
    </row>
    <row r="13" spans="1:5" ht="30.75" customHeight="1" thickBot="1" x14ac:dyDescent="0.3">
      <c r="A13" s="53">
        <v>6712</v>
      </c>
      <c r="B13" s="54" t="s">
        <v>56</v>
      </c>
      <c r="C13" s="55">
        <v>18500</v>
      </c>
      <c r="D13" s="55">
        <v>17531.61</v>
      </c>
      <c r="E13" s="56"/>
    </row>
    <row r="16" spans="1:5" ht="15" customHeight="1" x14ac:dyDescent="0.25">
      <c r="A16" s="117" t="s">
        <v>96</v>
      </c>
      <c r="B16" s="118"/>
      <c r="C16" s="119" t="s">
        <v>91</v>
      </c>
      <c r="D16" s="120"/>
      <c r="E16" s="120"/>
    </row>
    <row r="17" spans="1:5" x14ac:dyDescent="0.25">
      <c r="A17" s="118"/>
      <c r="B17" s="118"/>
      <c r="C17" s="120"/>
      <c r="D17" s="120"/>
      <c r="E17" s="120"/>
    </row>
    <row r="18" spans="1:5" x14ac:dyDescent="0.25">
      <c r="A18" s="118"/>
      <c r="B18" s="118"/>
      <c r="C18" s="120"/>
      <c r="D18" s="120"/>
      <c r="E18" s="120"/>
    </row>
    <row r="19" spans="1:5" x14ac:dyDescent="0.25">
      <c r="A19" s="118"/>
      <c r="B19" s="118"/>
      <c r="C19" s="120"/>
      <c r="D19" s="120"/>
      <c r="E19" s="120"/>
    </row>
  </sheetData>
  <mergeCells count="4">
    <mergeCell ref="B5:D6"/>
    <mergeCell ref="A2:B3"/>
    <mergeCell ref="A16:B19"/>
    <mergeCell ref="C16:E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workbookViewId="0">
      <selection activeCell="D29" sqref="D29"/>
    </sheetView>
  </sheetViews>
  <sheetFormatPr defaultRowHeight="15" x14ac:dyDescent="0.25"/>
  <cols>
    <col min="1" max="1" width="9.7109375" customWidth="1"/>
    <col min="2" max="2" width="51.5703125" customWidth="1"/>
    <col min="3" max="5" width="15.7109375" customWidth="1"/>
  </cols>
  <sheetData>
    <row r="2" spans="1:5" ht="15" customHeight="1" x14ac:dyDescent="0.25">
      <c r="A2" s="116" t="s">
        <v>83</v>
      </c>
      <c r="B2" s="116"/>
    </row>
    <row r="3" spans="1:5" ht="15" customHeight="1" x14ac:dyDescent="0.25">
      <c r="A3" s="116"/>
      <c r="B3" s="116"/>
    </row>
    <row r="4" spans="1:5" ht="15.75" x14ac:dyDescent="0.25">
      <c r="A4" s="76"/>
      <c r="B4" s="76"/>
    </row>
    <row r="5" spans="1:5" x14ac:dyDescent="0.25">
      <c r="B5" s="115" t="s">
        <v>92</v>
      </c>
      <c r="C5" s="115"/>
      <c r="D5" s="115"/>
    </row>
    <row r="6" spans="1:5" x14ac:dyDescent="0.25">
      <c r="B6" s="115"/>
      <c r="C6" s="115"/>
      <c r="D6" s="115"/>
    </row>
    <row r="7" spans="1:5" ht="15.75" thickBot="1" x14ac:dyDescent="0.3"/>
    <row r="8" spans="1:5" ht="44.25" customHeight="1" thickBot="1" x14ac:dyDescent="0.3">
      <c r="A8" s="1" t="s">
        <v>0</v>
      </c>
      <c r="B8" s="2" t="s">
        <v>1</v>
      </c>
      <c r="C8" s="3" t="s">
        <v>93</v>
      </c>
      <c r="D8" s="3" t="s">
        <v>94</v>
      </c>
      <c r="E8" s="4" t="s">
        <v>2</v>
      </c>
    </row>
    <row r="9" spans="1:5" ht="15.75" thickBot="1" x14ac:dyDescent="0.3">
      <c r="A9" s="5"/>
      <c r="B9" s="6">
        <v>1</v>
      </c>
      <c r="C9" s="6">
        <v>3</v>
      </c>
      <c r="D9" s="6">
        <v>4</v>
      </c>
      <c r="E9" s="7" t="s">
        <v>4</v>
      </c>
    </row>
    <row r="10" spans="1:5" ht="20.100000000000001" customHeight="1" thickBot="1" x14ac:dyDescent="0.35">
      <c r="A10" s="46"/>
      <c r="B10" s="47" t="s">
        <v>47</v>
      </c>
      <c r="C10" s="48">
        <v>232661</v>
      </c>
      <c r="D10" s="48">
        <f>D11+D14+D16+D18+D23+D30+D39+D41+D47+D49+D51</f>
        <v>227655.08000000002</v>
      </c>
      <c r="E10" s="48">
        <f>D10/C10*100</f>
        <v>97.848406050004087</v>
      </c>
    </row>
    <row r="11" spans="1:5" ht="20.100000000000001" customHeight="1" thickBot="1" x14ac:dyDescent="0.3">
      <c r="A11" s="24">
        <v>311</v>
      </c>
      <c r="B11" s="25" t="s">
        <v>3</v>
      </c>
      <c r="C11" s="90">
        <v>50200</v>
      </c>
      <c r="D11" s="26">
        <f>D12+D13</f>
        <v>64679.85</v>
      </c>
      <c r="E11" s="27">
        <f>D11/C11*100</f>
        <v>128.84432270916335</v>
      </c>
    </row>
    <row r="12" spans="1:5" ht="20.100000000000001" customHeight="1" x14ac:dyDescent="0.25">
      <c r="A12" s="12">
        <v>3111</v>
      </c>
      <c r="B12" s="13" t="s">
        <v>5</v>
      </c>
      <c r="C12" s="91">
        <v>50200</v>
      </c>
      <c r="D12" s="14">
        <v>64679.85</v>
      </c>
      <c r="E12" s="15"/>
    </row>
    <row r="13" spans="1:5" ht="20.100000000000001" customHeight="1" thickBot="1" x14ac:dyDescent="0.3">
      <c r="A13" s="18">
        <v>3113</v>
      </c>
      <c r="B13" s="19" t="s">
        <v>6</v>
      </c>
      <c r="C13" s="92">
        <v>0</v>
      </c>
      <c r="D13" s="20">
        <v>0</v>
      </c>
      <c r="E13" s="21"/>
    </row>
    <row r="14" spans="1:5" ht="20.100000000000001" customHeight="1" thickBot="1" x14ac:dyDescent="0.3">
      <c r="A14" s="24">
        <v>312</v>
      </c>
      <c r="B14" s="25" t="s">
        <v>7</v>
      </c>
      <c r="C14" s="90">
        <v>4731</v>
      </c>
      <c r="D14" s="26">
        <f>D15</f>
        <v>4820.72</v>
      </c>
      <c r="E14" s="27">
        <f t="shared" ref="E14:E51" si="0">D14/C14*100</f>
        <v>101.89642781652928</v>
      </c>
    </row>
    <row r="15" spans="1:5" ht="20.100000000000001" customHeight="1" thickBot="1" x14ac:dyDescent="0.3">
      <c r="A15" s="28">
        <v>3121</v>
      </c>
      <c r="B15" s="29" t="s">
        <v>7</v>
      </c>
      <c r="C15" s="93">
        <v>4731</v>
      </c>
      <c r="D15" s="30">
        <v>4820.72</v>
      </c>
      <c r="E15" s="31"/>
    </row>
    <row r="16" spans="1:5" ht="20.100000000000001" customHeight="1" thickBot="1" x14ac:dyDescent="0.3">
      <c r="A16" s="24">
        <v>313</v>
      </c>
      <c r="B16" s="25" t="s">
        <v>8</v>
      </c>
      <c r="C16" s="90">
        <v>10255</v>
      </c>
      <c r="D16" s="26">
        <f>D17</f>
        <v>10712.47</v>
      </c>
      <c r="E16" s="27">
        <f t="shared" si="0"/>
        <v>104.4609458800585</v>
      </c>
    </row>
    <row r="17" spans="1:5" ht="20.100000000000001" customHeight="1" thickBot="1" x14ac:dyDescent="0.3">
      <c r="A17" s="28">
        <v>3132</v>
      </c>
      <c r="B17" s="29" t="s">
        <v>9</v>
      </c>
      <c r="C17" s="93">
        <v>10255</v>
      </c>
      <c r="D17" s="30">
        <v>10712.47</v>
      </c>
      <c r="E17" s="31"/>
    </row>
    <row r="18" spans="1:5" ht="20.100000000000001" customHeight="1" thickBot="1" x14ac:dyDescent="0.3">
      <c r="A18" s="24">
        <v>321</v>
      </c>
      <c r="B18" s="25" t="s">
        <v>10</v>
      </c>
      <c r="C18" s="90">
        <v>6366</v>
      </c>
      <c r="D18" s="26">
        <f>D19+D20+D21+D22</f>
        <v>2955.38</v>
      </c>
      <c r="E18" s="27">
        <f t="shared" si="0"/>
        <v>46.42444234998429</v>
      </c>
    </row>
    <row r="19" spans="1:5" ht="20.100000000000001" customHeight="1" x14ac:dyDescent="0.25">
      <c r="A19" s="22">
        <v>3211</v>
      </c>
      <c r="B19" s="10" t="s">
        <v>11</v>
      </c>
      <c r="C19" s="94">
        <v>5300</v>
      </c>
      <c r="D19" s="11">
        <v>2296.75</v>
      </c>
      <c r="E19" s="23"/>
    </row>
    <row r="20" spans="1:5" ht="20.100000000000001" customHeight="1" x14ac:dyDescent="0.25">
      <c r="A20" s="16">
        <v>3212</v>
      </c>
      <c r="B20" s="8" t="s">
        <v>12</v>
      </c>
      <c r="C20" s="95">
        <v>250</v>
      </c>
      <c r="D20" s="9">
        <v>232.63</v>
      </c>
      <c r="E20" s="17"/>
    </row>
    <row r="21" spans="1:5" ht="20.100000000000001" customHeight="1" x14ac:dyDescent="0.25">
      <c r="A21" s="16">
        <v>3213</v>
      </c>
      <c r="B21" s="8" t="s">
        <v>13</v>
      </c>
      <c r="C21" s="95">
        <v>416</v>
      </c>
      <c r="D21" s="9">
        <v>426</v>
      </c>
      <c r="E21" s="17"/>
    </row>
    <row r="22" spans="1:5" ht="20.100000000000001" customHeight="1" thickBot="1" x14ac:dyDescent="0.3">
      <c r="A22" s="18">
        <v>3214</v>
      </c>
      <c r="B22" s="19" t="s">
        <v>14</v>
      </c>
      <c r="C22" s="92">
        <v>400</v>
      </c>
      <c r="D22" s="20">
        <v>0</v>
      </c>
      <c r="E22" s="21"/>
    </row>
    <row r="23" spans="1:5" ht="20.100000000000001" customHeight="1" thickBot="1" x14ac:dyDescent="0.3">
      <c r="A23" s="24">
        <v>322</v>
      </c>
      <c r="B23" s="25" t="s">
        <v>15</v>
      </c>
      <c r="C23" s="90">
        <v>28386</v>
      </c>
      <c r="D23" s="26">
        <f>D24+D25+D26+D27+D28+D29</f>
        <v>19497.5</v>
      </c>
      <c r="E23" s="27">
        <f t="shared" si="0"/>
        <v>68.68702881702248</v>
      </c>
    </row>
    <row r="24" spans="1:5" ht="20.100000000000001" customHeight="1" x14ac:dyDescent="0.25">
      <c r="A24" s="22">
        <v>3221</v>
      </c>
      <c r="B24" s="10" t="s">
        <v>16</v>
      </c>
      <c r="C24" s="94">
        <v>12696</v>
      </c>
      <c r="D24" s="11">
        <v>8482.48</v>
      </c>
      <c r="E24" s="23"/>
    </row>
    <row r="25" spans="1:5" ht="20.100000000000001" customHeight="1" x14ac:dyDescent="0.25">
      <c r="A25" s="16">
        <v>3222</v>
      </c>
      <c r="B25" s="8" t="s">
        <v>17</v>
      </c>
      <c r="C25" s="95">
        <v>2659</v>
      </c>
      <c r="D25" s="9">
        <v>538.47</v>
      </c>
      <c r="E25" s="17"/>
    </row>
    <row r="26" spans="1:5" ht="20.100000000000001" customHeight="1" x14ac:dyDescent="0.25">
      <c r="A26" s="16">
        <v>3223</v>
      </c>
      <c r="B26" s="8" t="s">
        <v>18</v>
      </c>
      <c r="C26" s="95">
        <v>9500</v>
      </c>
      <c r="D26" s="9">
        <v>8903.84</v>
      </c>
      <c r="E26" s="17"/>
    </row>
    <row r="27" spans="1:5" ht="20.100000000000001" customHeight="1" x14ac:dyDescent="0.25">
      <c r="A27" s="16">
        <v>3224</v>
      </c>
      <c r="B27" s="8" t="s">
        <v>19</v>
      </c>
      <c r="C27" s="95">
        <v>3000</v>
      </c>
      <c r="D27" s="9">
        <v>1572.71</v>
      </c>
      <c r="E27" s="17"/>
    </row>
    <row r="28" spans="1:5" ht="20.100000000000001" customHeight="1" x14ac:dyDescent="0.25">
      <c r="A28" s="16">
        <v>3225</v>
      </c>
      <c r="B28" s="8" t="s">
        <v>20</v>
      </c>
      <c r="C28" s="95">
        <v>332</v>
      </c>
      <c r="D28" s="9">
        <v>0</v>
      </c>
      <c r="E28" s="17"/>
    </row>
    <row r="29" spans="1:5" ht="20.100000000000001" customHeight="1" thickBot="1" x14ac:dyDescent="0.3">
      <c r="A29" s="18">
        <v>3227</v>
      </c>
      <c r="B29" s="19" t="s">
        <v>21</v>
      </c>
      <c r="C29" s="92">
        <v>199</v>
      </c>
      <c r="D29" s="20">
        <v>0</v>
      </c>
      <c r="E29" s="21"/>
    </row>
    <row r="30" spans="1:5" ht="20.100000000000001" customHeight="1" thickBot="1" x14ac:dyDescent="0.3">
      <c r="A30" s="24">
        <v>323</v>
      </c>
      <c r="B30" s="25" t="s">
        <v>22</v>
      </c>
      <c r="C30" s="90">
        <v>84276</v>
      </c>
      <c r="D30" s="82">
        <f>D31+D32+D33+D34+D35+D36+D37+D38</f>
        <v>77473.810000000012</v>
      </c>
      <c r="E30" s="84">
        <f t="shared" si="0"/>
        <v>91.928674830319451</v>
      </c>
    </row>
    <row r="31" spans="1:5" ht="20.100000000000001" customHeight="1" x14ac:dyDescent="0.25">
      <c r="A31" s="40">
        <v>3231</v>
      </c>
      <c r="B31" s="41" t="s">
        <v>23</v>
      </c>
      <c r="C31" s="96">
        <v>62800</v>
      </c>
      <c r="D31" s="42">
        <v>59313.68</v>
      </c>
      <c r="E31" s="83"/>
    </row>
    <row r="32" spans="1:5" ht="20.100000000000001" customHeight="1" x14ac:dyDescent="0.25">
      <c r="A32" s="32">
        <v>3232</v>
      </c>
      <c r="B32" s="33" t="s">
        <v>24</v>
      </c>
      <c r="C32" s="97">
        <v>4000</v>
      </c>
      <c r="D32" s="34">
        <v>2995.79</v>
      </c>
      <c r="E32" s="81"/>
    </row>
    <row r="33" spans="1:5" ht="20.100000000000001" customHeight="1" x14ac:dyDescent="0.25">
      <c r="A33" s="32">
        <v>3233</v>
      </c>
      <c r="B33" s="33" t="s">
        <v>48</v>
      </c>
      <c r="C33" s="97">
        <v>66</v>
      </c>
      <c r="D33" s="34">
        <v>0</v>
      </c>
      <c r="E33" s="81"/>
    </row>
    <row r="34" spans="1:5" ht="20.100000000000001" customHeight="1" x14ac:dyDescent="0.25">
      <c r="A34" s="32">
        <v>2334</v>
      </c>
      <c r="B34" s="33" t="s">
        <v>25</v>
      </c>
      <c r="C34" s="97">
        <v>4344</v>
      </c>
      <c r="D34" s="34">
        <v>3839.63</v>
      </c>
      <c r="E34" s="81"/>
    </row>
    <row r="35" spans="1:5" ht="20.100000000000001" customHeight="1" x14ac:dyDescent="0.25">
      <c r="A35" s="32">
        <v>3236</v>
      </c>
      <c r="B35" s="33" t="s">
        <v>26</v>
      </c>
      <c r="C35" s="97">
        <v>3700</v>
      </c>
      <c r="D35" s="34">
        <v>3453.91</v>
      </c>
      <c r="E35" s="81"/>
    </row>
    <row r="36" spans="1:5" ht="20.100000000000001" customHeight="1" x14ac:dyDescent="0.25">
      <c r="A36" s="32">
        <v>3237</v>
      </c>
      <c r="B36" s="33" t="s">
        <v>27</v>
      </c>
      <c r="C36" s="97">
        <v>6000</v>
      </c>
      <c r="D36" s="34">
        <v>5855.55</v>
      </c>
      <c r="E36" s="81"/>
    </row>
    <row r="37" spans="1:5" ht="20.100000000000001" customHeight="1" x14ac:dyDescent="0.25">
      <c r="A37" s="32">
        <v>3238</v>
      </c>
      <c r="B37" s="33" t="s">
        <v>28</v>
      </c>
      <c r="C37" s="97">
        <v>3000</v>
      </c>
      <c r="D37" s="34">
        <v>1959.16</v>
      </c>
      <c r="E37" s="81"/>
    </row>
    <row r="38" spans="1:5" ht="20.100000000000001" customHeight="1" thickBot="1" x14ac:dyDescent="0.3">
      <c r="A38" s="36">
        <v>3239</v>
      </c>
      <c r="B38" s="37" t="s">
        <v>29</v>
      </c>
      <c r="C38" s="98">
        <v>366</v>
      </c>
      <c r="D38" s="38">
        <v>56.09</v>
      </c>
      <c r="E38" s="85"/>
    </row>
    <row r="39" spans="1:5" ht="20.100000000000001" customHeight="1" thickBot="1" x14ac:dyDescent="0.3">
      <c r="A39" s="86">
        <v>324</v>
      </c>
      <c r="B39" s="87" t="s">
        <v>63</v>
      </c>
      <c r="C39" s="99">
        <v>0</v>
      </c>
      <c r="D39" s="88">
        <f>D40</f>
        <v>0</v>
      </c>
      <c r="E39" s="27">
        <v>0</v>
      </c>
    </row>
    <row r="40" spans="1:5" ht="20.100000000000001" customHeight="1" thickBot="1" x14ac:dyDescent="0.3">
      <c r="A40" s="77"/>
      <c r="B40" s="78" t="s">
        <v>63</v>
      </c>
      <c r="C40" s="100">
        <v>0</v>
      </c>
      <c r="D40" s="79">
        <v>0</v>
      </c>
      <c r="E40" s="80"/>
    </row>
    <row r="41" spans="1:5" ht="20.100000000000001" customHeight="1" thickBot="1" x14ac:dyDescent="0.3">
      <c r="A41" s="24">
        <v>329</v>
      </c>
      <c r="B41" s="25" t="s">
        <v>30</v>
      </c>
      <c r="C41" s="90">
        <v>2432</v>
      </c>
      <c r="D41" s="26">
        <f>D42+D43+D44+D45+D46</f>
        <v>3175.89</v>
      </c>
      <c r="E41" s="27">
        <f t="shared" si="0"/>
        <v>130.58758223684211</v>
      </c>
    </row>
    <row r="42" spans="1:5" ht="20.100000000000001" customHeight="1" x14ac:dyDescent="0.25">
      <c r="A42" s="40">
        <v>3292</v>
      </c>
      <c r="B42" s="41" t="s">
        <v>31</v>
      </c>
      <c r="C42" s="96">
        <v>1500</v>
      </c>
      <c r="D42" s="42">
        <v>2761.79</v>
      </c>
      <c r="E42" s="43"/>
    </row>
    <row r="43" spans="1:5" ht="20.100000000000001" customHeight="1" x14ac:dyDescent="0.25">
      <c r="A43" s="32">
        <v>3293</v>
      </c>
      <c r="B43" s="33" t="s">
        <v>32</v>
      </c>
      <c r="C43" s="97">
        <v>300</v>
      </c>
      <c r="D43" s="34">
        <v>0</v>
      </c>
      <c r="E43" s="35"/>
    </row>
    <row r="44" spans="1:5" ht="20.100000000000001" customHeight="1" x14ac:dyDescent="0.25">
      <c r="A44" s="32">
        <v>3294</v>
      </c>
      <c r="B44" s="33" t="s">
        <v>33</v>
      </c>
      <c r="C44" s="97">
        <v>300</v>
      </c>
      <c r="D44" s="34">
        <v>0</v>
      </c>
      <c r="E44" s="35"/>
    </row>
    <row r="45" spans="1:5" ht="20.100000000000001" customHeight="1" x14ac:dyDescent="0.25">
      <c r="A45" s="16">
        <v>3295</v>
      </c>
      <c r="B45" s="8" t="s">
        <v>34</v>
      </c>
      <c r="C45" s="95">
        <v>0</v>
      </c>
      <c r="D45" s="9">
        <v>0</v>
      </c>
      <c r="E45" s="17"/>
    </row>
    <row r="46" spans="1:5" ht="20.100000000000001" customHeight="1" thickBot="1" x14ac:dyDescent="0.3">
      <c r="A46" s="18">
        <v>3299</v>
      </c>
      <c r="B46" s="19" t="s">
        <v>30</v>
      </c>
      <c r="C46" s="92">
        <v>332</v>
      </c>
      <c r="D46" s="20">
        <v>414.1</v>
      </c>
      <c r="E46" s="21"/>
    </row>
    <row r="47" spans="1:5" ht="20.100000000000001" customHeight="1" thickBot="1" x14ac:dyDescent="0.3">
      <c r="A47" s="24">
        <v>343</v>
      </c>
      <c r="B47" s="25" t="s">
        <v>35</v>
      </c>
      <c r="C47" s="90">
        <v>1100</v>
      </c>
      <c r="D47" s="26">
        <f>D48</f>
        <v>561.69000000000005</v>
      </c>
      <c r="E47" s="27">
        <f t="shared" si="0"/>
        <v>51.06272727272728</v>
      </c>
    </row>
    <row r="48" spans="1:5" ht="20.100000000000001" customHeight="1" thickBot="1" x14ac:dyDescent="0.3">
      <c r="A48" s="28">
        <v>3431</v>
      </c>
      <c r="B48" s="29" t="s">
        <v>36</v>
      </c>
      <c r="C48" s="93">
        <v>1100</v>
      </c>
      <c r="D48" s="30">
        <v>561.69000000000005</v>
      </c>
      <c r="E48" s="31"/>
    </row>
    <row r="49" spans="1:5" ht="20.100000000000001" customHeight="1" thickBot="1" x14ac:dyDescent="0.3">
      <c r="A49" s="24">
        <v>372</v>
      </c>
      <c r="B49" s="25" t="s">
        <v>37</v>
      </c>
      <c r="C49" s="90">
        <v>26415</v>
      </c>
      <c r="D49" s="26">
        <f>D50</f>
        <v>26246.16</v>
      </c>
      <c r="E49" s="27">
        <f t="shared" si="0"/>
        <v>99.360817717206132</v>
      </c>
    </row>
    <row r="50" spans="1:5" ht="20.100000000000001" customHeight="1" thickBot="1" x14ac:dyDescent="0.3">
      <c r="A50" s="28">
        <v>3722</v>
      </c>
      <c r="B50" s="29" t="s">
        <v>38</v>
      </c>
      <c r="C50" s="30">
        <v>26415</v>
      </c>
      <c r="D50" s="30">
        <v>26246.16</v>
      </c>
      <c r="E50" s="31"/>
    </row>
    <row r="51" spans="1:5" ht="20.100000000000001" customHeight="1" thickBot="1" x14ac:dyDescent="0.3">
      <c r="A51" s="24">
        <v>4</v>
      </c>
      <c r="B51" s="25" t="s">
        <v>72</v>
      </c>
      <c r="C51" s="26">
        <v>18500</v>
      </c>
      <c r="D51" s="26">
        <v>17531.61</v>
      </c>
      <c r="E51" s="27">
        <f t="shared" si="0"/>
        <v>94.765459459459464</v>
      </c>
    </row>
    <row r="52" spans="1:5" ht="30" x14ac:dyDescent="0.25">
      <c r="A52" s="103">
        <v>42</v>
      </c>
      <c r="B52" s="106" t="s">
        <v>73</v>
      </c>
      <c r="C52" s="104">
        <f>SUM(C54:C59)</f>
        <v>18500</v>
      </c>
      <c r="D52" s="104">
        <v>17531.61</v>
      </c>
      <c r="E52" s="105">
        <f>D52/C52*100</f>
        <v>94.765459459459464</v>
      </c>
    </row>
    <row r="53" spans="1:5" x14ac:dyDescent="0.25">
      <c r="A53" s="33">
        <v>4214</v>
      </c>
      <c r="B53" s="114" t="s">
        <v>98</v>
      </c>
      <c r="C53" s="34">
        <v>0</v>
      </c>
      <c r="D53" s="34">
        <v>6125</v>
      </c>
      <c r="E53" s="113"/>
    </row>
    <row r="54" spans="1:5" ht="20.100000000000001" customHeight="1" x14ac:dyDescent="0.25">
      <c r="A54" s="29">
        <v>4221</v>
      </c>
      <c r="B54" s="29" t="s">
        <v>68</v>
      </c>
      <c r="C54" s="30">
        <v>6000</v>
      </c>
      <c r="D54" s="30">
        <v>2051</v>
      </c>
      <c r="E54" s="31"/>
    </row>
    <row r="55" spans="1:5" ht="20.100000000000001" customHeight="1" x14ac:dyDescent="0.25">
      <c r="A55" s="89">
        <v>4223</v>
      </c>
      <c r="B55" s="29" t="s">
        <v>71</v>
      </c>
      <c r="C55" s="30">
        <v>3000</v>
      </c>
      <c r="D55" s="30">
        <v>6996.36</v>
      </c>
      <c r="E55" s="31"/>
    </row>
    <row r="56" spans="1:5" ht="20.100000000000001" customHeight="1" x14ac:dyDescent="0.25">
      <c r="A56" s="89">
        <v>4226</v>
      </c>
      <c r="B56" s="29" t="s">
        <v>97</v>
      </c>
      <c r="C56" s="30">
        <v>4000</v>
      </c>
      <c r="D56" s="30">
        <v>2359.25</v>
      </c>
      <c r="E56" s="31"/>
    </row>
    <row r="57" spans="1:5" ht="20.100000000000001" customHeight="1" x14ac:dyDescent="0.25">
      <c r="A57" s="89">
        <v>4227</v>
      </c>
      <c r="B57" s="29" t="s">
        <v>43</v>
      </c>
      <c r="C57" s="30">
        <v>5500</v>
      </c>
      <c r="D57" s="30">
        <v>0</v>
      </c>
      <c r="E57" s="31"/>
    </row>
    <row r="58" spans="1:5" ht="20.100000000000001" customHeight="1" thickBot="1" x14ac:dyDescent="0.3">
      <c r="A58" s="89">
        <v>4241</v>
      </c>
      <c r="B58" s="29" t="s">
        <v>69</v>
      </c>
      <c r="C58" s="30">
        <v>0</v>
      </c>
      <c r="D58" s="30">
        <v>0</v>
      </c>
      <c r="E58" s="31"/>
    </row>
    <row r="59" spans="1:5" ht="20.100000000000001" customHeight="1" thickBot="1" x14ac:dyDescent="0.3">
      <c r="A59" s="101">
        <v>451</v>
      </c>
      <c r="B59" s="102" t="s">
        <v>70</v>
      </c>
      <c r="C59" s="26">
        <v>0</v>
      </c>
      <c r="D59" s="26">
        <v>0</v>
      </c>
      <c r="E59" s="27"/>
    </row>
    <row r="60" spans="1:5" ht="20.100000000000001" customHeight="1" x14ac:dyDescent="0.25"/>
    <row r="61" spans="1:5" ht="20.100000000000001" customHeight="1" x14ac:dyDescent="0.25">
      <c r="A61" s="117" t="s">
        <v>95</v>
      </c>
      <c r="B61" s="118"/>
      <c r="C61" s="119" t="s">
        <v>91</v>
      </c>
      <c r="D61" s="120"/>
      <c r="E61" s="120"/>
    </row>
    <row r="62" spans="1:5" ht="20.100000000000001" customHeight="1" x14ac:dyDescent="0.25">
      <c r="A62" s="118"/>
      <c r="B62" s="118"/>
      <c r="C62" s="120"/>
      <c r="D62" s="120"/>
      <c r="E62" s="120"/>
    </row>
    <row r="63" spans="1:5" ht="20.100000000000001" customHeight="1" x14ac:dyDescent="0.25">
      <c r="A63" s="118"/>
      <c r="B63" s="118"/>
      <c r="C63" s="120"/>
      <c r="D63" s="120"/>
      <c r="E63" s="120"/>
    </row>
    <row r="64" spans="1:5" x14ac:dyDescent="0.25">
      <c r="A64" s="118"/>
      <c r="B64" s="118"/>
      <c r="C64" s="120"/>
      <c r="D64" s="120"/>
      <c r="E64" s="120"/>
    </row>
    <row r="66" ht="15" customHeight="1" x14ac:dyDescent="0.25"/>
  </sheetData>
  <mergeCells count="4">
    <mergeCell ref="B5:D6"/>
    <mergeCell ref="A2:B3"/>
    <mergeCell ref="A61:B64"/>
    <mergeCell ref="C61:E6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1"/>
  <sheetViews>
    <sheetView topLeftCell="A52" workbookViewId="0">
      <selection activeCell="K64" sqref="K64"/>
    </sheetView>
  </sheetViews>
  <sheetFormatPr defaultRowHeight="15" x14ac:dyDescent="0.25"/>
  <cols>
    <col min="1" max="1" width="9.7109375" customWidth="1"/>
    <col min="2" max="2" width="51.5703125" customWidth="1"/>
    <col min="3" max="5" width="15.7109375" customWidth="1"/>
  </cols>
  <sheetData>
    <row r="2" spans="1:5" ht="15" customHeight="1" x14ac:dyDescent="0.25">
      <c r="A2" s="116" t="s">
        <v>85</v>
      </c>
      <c r="B2" s="116"/>
    </row>
    <row r="3" spans="1:5" ht="15" customHeight="1" x14ac:dyDescent="0.25">
      <c r="A3" s="116"/>
      <c r="B3" s="116"/>
    </row>
    <row r="4" spans="1:5" ht="15.75" x14ac:dyDescent="0.25">
      <c r="A4" s="76"/>
      <c r="B4" s="76"/>
    </row>
    <row r="5" spans="1:5" x14ac:dyDescent="0.25">
      <c r="B5" s="115" t="s">
        <v>92</v>
      </c>
      <c r="C5" s="115"/>
      <c r="D5" s="115"/>
    </row>
    <row r="6" spans="1:5" x14ac:dyDescent="0.25">
      <c r="B6" s="115"/>
      <c r="C6" s="115"/>
      <c r="D6" s="115"/>
    </row>
    <row r="7" spans="1:5" ht="15.75" thickBot="1" x14ac:dyDescent="0.3"/>
    <row r="8" spans="1:5" ht="44.25" customHeight="1" thickBot="1" x14ac:dyDescent="0.3">
      <c r="A8" s="1" t="s">
        <v>0</v>
      </c>
      <c r="B8" s="2" t="s">
        <v>1</v>
      </c>
      <c r="C8" s="3" t="s">
        <v>93</v>
      </c>
      <c r="D8" s="3" t="s">
        <v>94</v>
      </c>
      <c r="E8" s="4" t="s">
        <v>2</v>
      </c>
    </row>
    <row r="9" spans="1:5" ht="15.75" thickBot="1" x14ac:dyDescent="0.3">
      <c r="A9" s="5"/>
      <c r="B9" s="6">
        <v>1</v>
      </c>
      <c r="C9" s="6">
        <v>3</v>
      </c>
      <c r="D9" s="6">
        <v>4</v>
      </c>
      <c r="E9" s="7" t="s">
        <v>4</v>
      </c>
    </row>
    <row r="10" spans="1:5" ht="20.100000000000001" customHeight="1" thickBot="1" x14ac:dyDescent="0.35">
      <c r="A10" s="46"/>
      <c r="B10" s="47" t="s">
        <v>47</v>
      </c>
      <c r="C10" s="48">
        <f t="shared" ref="C10" si="0">C11+C15+C17+C20+C25+C31+C38+C44++C46+C48+C52+C54</f>
        <v>1297772</v>
      </c>
      <c r="D10" s="48">
        <f>D11+D15+D17+D20+D25+D31+D38+D44++D46+D48+D52+D54</f>
        <v>1311036.1399999999</v>
      </c>
      <c r="E10" s="49">
        <f>D10/C10*100</f>
        <v>101.02207013250401</v>
      </c>
    </row>
    <row r="11" spans="1:5" ht="20.100000000000001" customHeight="1" thickBot="1" x14ac:dyDescent="0.3">
      <c r="A11" s="24">
        <v>311</v>
      </c>
      <c r="B11" s="25" t="s">
        <v>3</v>
      </c>
      <c r="C11" s="26">
        <v>949498</v>
      </c>
      <c r="D11" s="26">
        <f>D12+D14+D13</f>
        <v>961233.45000000007</v>
      </c>
      <c r="E11" s="27">
        <f>D11/C11*100</f>
        <v>101.2359636355211</v>
      </c>
    </row>
    <row r="12" spans="1:5" ht="20.100000000000001" customHeight="1" x14ac:dyDescent="0.25">
      <c r="A12" s="12">
        <v>3111</v>
      </c>
      <c r="B12" s="13" t="s">
        <v>5</v>
      </c>
      <c r="C12" s="14">
        <v>923202</v>
      </c>
      <c r="D12" s="14">
        <v>933367.85</v>
      </c>
      <c r="E12" s="15"/>
    </row>
    <row r="13" spans="1:5" ht="20.100000000000001" customHeight="1" x14ac:dyDescent="0.25">
      <c r="A13" s="18">
        <v>3113</v>
      </c>
      <c r="B13" s="19" t="s">
        <v>6</v>
      </c>
      <c r="C13" s="20">
        <v>18582</v>
      </c>
      <c r="D13" s="20">
        <v>16949.04</v>
      </c>
      <c r="E13" s="21"/>
    </row>
    <row r="14" spans="1:5" ht="20.100000000000001" customHeight="1" thickBot="1" x14ac:dyDescent="0.3">
      <c r="A14" s="18">
        <v>3114</v>
      </c>
      <c r="B14" s="19" t="s">
        <v>49</v>
      </c>
      <c r="C14" s="20">
        <v>7714</v>
      </c>
      <c r="D14" s="20">
        <v>10916.56</v>
      </c>
      <c r="E14" s="21"/>
    </row>
    <row r="15" spans="1:5" ht="20.100000000000001" customHeight="1" thickBot="1" x14ac:dyDescent="0.3">
      <c r="A15" s="24">
        <v>312</v>
      </c>
      <c r="B15" s="25" t="s">
        <v>7</v>
      </c>
      <c r="C15" s="26">
        <v>45380</v>
      </c>
      <c r="D15" s="26">
        <f>D16</f>
        <v>40798.410000000003</v>
      </c>
      <c r="E15" s="27">
        <f>D15/C15*100</f>
        <v>89.903944468929055</v>
      </c>
    </row>
    <row r="16" spans="1:5" ht="20.100000000000001" customHeight="1" thickBot="1" x14ac:dyDescent="0.3">
      <c r="A16" s="28">
        <v>3121</v>
      </c>
      <c r="B16" s="29" t="s">
        <v>7</v>
      </c>
      <c r="C16" s="30">
        <v>45380</v>
      </c>
      <c r="D16" s="30">
        <v>40798.410000000003</v>
      </c>
      <c r="E16" s="31"/>
    </row>
    <row r="17" spans="1:5" ht="20.100000000000001" customHeight="1" thickBot="1" x14ac:dyDescent="0.3">
      <c r="A17" s="24">
        <v>313</v>
      </c>
      <c r="B17" s="25" t="s">
        <v>8</v>
      </c>
      <c r="C17" s="26">
        <v>159938</v>
      </c>
      <c r="D17" s="26">
        <f>D19+D18</f>
        <v>158770.54</v>
      </c>
      <c r="E17" s="27">
        <f>D17/C17*100</f>
        <v>99.270054646175396</v>
      </c>
    </row>
    <row r="18" spans="1:5" ht="20.100000000000001" customHeight="1" x14ac:dyDescent="0.25">
      <c r="A18" s="40">
        <v>3132</v>
      </c>
      <c r="B18" s="41" t="s">
        <v>9</v>
      </c>
      <c r="C18" s="42">
        <v>159938</v>
      </c>
      <c r="D18" s="42">
        <v>158770.54</v>
      </c>
      <c r="E18" s="43"/>
    </row>
    <row r="19" spans="1:5" ht="20.100000000000001" customHeight="1" thickBot="1" x14ac:dyDescent="0.3">
      <c r="A19" s="28">
        <v>3133</v>
      </c>
      <c r="B19" s="29" t="s">
        <v>50</v>
      </c>
      <c r="C19" s="30">
        <v>0</v>
      </c>
      <c r="D19" s="30">
        <v>0</v>
      </c>
      <c r="E19" s="31"/>
    </row>
    <row r="20" spans="1:5" ht="20.100000000000001" customHeight="1" thickBot="1" x14ac:dyDescent="0.3">
      <c r="A20" s="24">
        <v>321</v>
      </c>
      <c r="B20" s="25" t="s">
        <v>10</v>
      </c>
      <c r="C20" s="26">
        <v>34285</v>
      </c>
      <c r="D20" s="26">
        <f>D21+D22+D23+D24</f>
        <v>34482.910000000003</v>
      </c>
      <c r="E20" s="27">
        <f>D20/C20*100</f>
        <v>100.57724952603179</v>
      </c>
    </row>
    <row r="21" spans="1:5" ht="20.100000000000001" customHeight="1" x14ac:dyDescent="0.25">
      <c r="A21" s="22">
        <v>3211</v>
      </c>
      <c r="B21" s="10" t="s">
        <v>11</v>
      </c>
      <c r="C21" s="11">
        <v>0</v>
      </c>
      <c r="D21" s="11">
        <v>3121.05</v>
      </c>
      <c r="E21" s="23"/>
    </row>
    <row r="22" spans="1:5" ht="20.100000000000001" customHeight="1" x14ac:dyDescent="0.25">
      <c r="A22" s="16">
        <v>3212</v>
      </c>
      <c r="B22" s="8" t="s">
        <v>12</v>
      </c>
      <c r="C22" s="9">
        <v>34285</v>
      </c>
      <c r="D22" s="9">
        <v>30346.2</v>
      </c>
      <c r="E22" s="17"/>
    </row>
    <row r="23" spans="1:5" ht="20.100000000000001" customHeight="1" x14ac:dyDescent="0.25">
      <c r="A23" s="16">
        <v>3213</v>
      </c>
      <c r="B23" s="8" t="s">
        <v>13</v>
      </c>
      <c r="C23" s="9">
        <v>0</v>
      </c>
      <c r="D23" s="9">
        <v>0</v>
      </c>
      <c r="E23" s="17"/>
    </row>
    <row r="24" spans="1:5" ht="20.100000000000001" customHeight="1" thickBot="1" x14ac:dyDescent="0.3">
      <c r="A24" s="18">
        <v>3214</v>
      </c>
      <c r="B24" s="19" t="s">
        <v>14</v>
      </c>
      <c r="C24" s="20">
        <v>0</v>
      </c>
      <c r="D24" s="20">
        <v>1015.66</v>
      </c>
      <c r="E24" s="21"/>
    </row>
    <row r="25" spans="1:5" ht="20.100000000000001" customHeight="1" thickBot="1" x14ac:dyDescent="0.3">
      <c r="A25" s="24">
        <v>322</v>
      </c>
      <c r="B25" s="25" t="s">
        <v>15</v>
      </c>
      <c r="C25" s="26">
        <v>74671</v>
      </c>
      <c r="D25" s="26">
        <f>D26+D27+D28+D29+D30</f>
        <v>82547.159999999989</v>
      </c>
      <c r="E25" s="27">
        <f>D25/C25*100</f>
        <v>110.5478164213684</v>
      </c>
    </row>
    <row r="26" spans="1:5" ht="20.100000000000001" customHeight="1" x14ac:dyDescent="0.25">
      <c r="A26" s="22">
        <v>3221</v>
      </c>
      <c r="B26" s="10" t="s">
        <v>16</v>
      </c>
      <c r="C26" s="11">
        <v>2671</v>
      </c>
      <c r="D26" s="11">
        <v>11422.9</v>
      </c>
      <c r="E26" s="23"/>
    </row>
    <row r="27" spans="1:5" ht="20.100000000000001" customHeight="1" x14ac:dyDescent="0.25">
      <c r="A27" s="16">
        <v>3222</v>
      </c>
      <c r="B27" s="8" t="s">
        <v>17</v>
      </c>
      <c r="C27" s="9">
        <v>72000</v>
      </c>
      <c r="D27" s="9">
        <v>70981.08</v>
      </c>
      <c r="E27" s="17"/>
    </row>
    <row r="28" spans="1:5" ht="20.100000000000001" customHeight="1" x14ac:dyDescent="0.25">
      <c r="A28" s="16">
        <v>3223</v>
      </c>
      <c r="B28" s="8" t="s">
        <v>18</v>
      </c>
      <c r="C28" s="9">
        <v>0</v>
      </c>
      <c r="D28" s="9">
        <v>0</v>
      </c>
      <c r="E28" s="17"/>
    </row>
    <row r="29" spans="1:5" ht="20.100000000000001" customHeight="1" x14ac:dyDescent="0.25">
      <c r="A29" s="16">
        <v>3224</v>
      </c>
      <c r="B29" s="8" t="s">
        <v>19</v>
      </c>
      <c r="C29" s="9">
        <v>0</v>
      </c>
      <c r="D29" s="9">
        <v>143.18</v>
      </c>
      <c r="E29" s="17"/>
    </row>
    <row r="30" spans="1:5" ht="20.100000000000001" customHeight="1" thickBot="1" x14ac:dyDescent="0.3">
      <c r="A30" s="16">
        <v>3225</v>
      </c>
      <c r="B30" s="8" t="s">
        <v>20</v>
      </c>
      <c r="C30" s="9">
        <v>0</v>
      </c>
      <c r="D30" s="9">
        <v>0</v>
      </c>
      <c r="E30" s="17"/>
    </row>
    <row r="31" spans="1:5" ht="20.100000000000001" customHeight="1" thickBot="1" x14ac:dyDescent="0.3">
      <c r="A31" s="24">
        <v>323</v>
      </c>
      <c r="B31" s="25" t="s">
        <v>22</v>
      </c>
      <c r="C31" s="26">
        <v>6000</v>
      </c>
      <c r="D31" s="26">
        <v>6052.41</v>
      </c>
      <c r="E31" s="27">
        <f>D31/C31*100</f>
        <v>100.87349999999999</v>
      </c>
    </row>
    <row r="32" spans="1:5" ht="20.100000000000001" customHeight="1" x14ac:dyDescent="0.25">
      <c r="A32" s="40">
        <v>3231</v>
      </c>
      <c r="B32" s="41" t="s">
        <v>23</v>
      </c>
      <c r="C32" s="42">
        <v>6000</v>
      </c>
      <c r="D32" s="42">
        <v>5169</v>
      </c>
      <c r="E32" s="43"/>
    </row>
    <row r="33" spans="1:5" ht="20.100000000000001" customHeight="1" x14ac:dyDescent="0.25">
      <c r="A33" s="32">
        <v>3232</v>
      </c>
      <c r="B33" s="33" t="s">
        <v>24</v>
      </c>
      <c r="C33" s="34">
        <v>0</v>
      </c>
      <c r="D33" s="34">
        <v>0</v>
      </c>
      <c r="E33" s="35"/>
    </row>
    <row r="34" spans="1:5" ht="20.100000000000001" customHeight="1" x14ac:dyDescent="0.25">
      <c r="A34" s="32">
        <v>3233</v>
      </c>
      <c r="B34" s="33" t="s">
        <v>48</v>
      </c>
      <c r="C34" s="34">
        <v>0</v>
      </c>
      <c r="D34" s="34">
        <v>0</v>
      </c>
      <c r="E34" s="35"/>
    </row>
    <row r="35" spans="1:5" ht="20.100000000000001" customHeight="1" x14ac:dyDescent="0.25">
      <c r="A35" s="32">
        <v>3237</v>
      </c>
      <c r="B35" s="33" t="s">
        <v>27</v>
      </c>
      <c r="C35" s="34">
        <v>0</v>
      </c>
      <c r="D35" s="34">
        <v>0</v>
      </c>
      <c r="E35" s="35"/>
    </row>
    <row r="36" spans="1:5" ht="20.100000000000001" customHeight="1" x14ac:dyDescent="0.25">
      <c r="A36" s="36">
        <v>3238</v>
      </c>
      <c r="B36" s="37" t="s">
        <v>28</v>
      </c>
      <c r="C36" s="38">
        <v>0</v>
      </c>
      <c r="D36" s="38">
        <v>858.41</v>
      </c>
      <c r="E36" s="39"/>
    </row>
    <row r="37" spans="1:5" ht="20.100000000000001" customHeight="1" thickBot="1" x14ac:dyDescent="0.3">
      <c r="A37" s="36">
        <v>3239</v>
      </c>
      <c r="B37" s="37" t="s">
        <v>29</v>
      </c>
      <c r="C37" s="38">
        <v>0</v>
      </c>
      <c r="D37" s="38">
        <v>25</v>
      </c>
      <c r="E37" s="39"/>
    </row>
    <row r="38" spans="1:5" ht="20.100000000000001" customHeight="1" thickBot="1" x14ac:dyDescent="0.3">
      <c r="A38" s="24">
        <v>329</v>
      </c>
      <c r="B38" s="25" t="s">
        <v>30</v>
      </c>
      <c r="C38" s="26">
        <v>5000</v>
      </c>
      <c r="D38" s="26">
        <f>D39+D40+D41+D42+D43</f>
        <v>5209.83</v>
      </c>
      <c r="E38" s="27">
        <f>D38/C38*100</f>
        <v>104.19659999999999</v>
      </c>
    </row>
    <row r="39" spans="1:5" ht="20.100000000000001" customHeight="1" x14ac:dyDescent="0.25">
      <c r="A39" s="40">
        <v>3293</v>
      </c>
      <c r="B39" s="41" t="s">
        <v>32</v>
      </c>
      <c r="C39" s="42">
        <v>0</v>
      </c>
      <c r="D39" s="42">
        <v>200.98</v>
      </c>
      <c r="E39" s="43"/>
    </row>
    <row r="40" spans="1:5" ht="20.100000000000001" customHeight="1" x14ac:dyDescent="0.25">
      <c r="A40" s="32">
        <v>3294</v>
      </c>
      <c r="B40" s="33" t="s">
        <v>65</v>
      </c>
      <c r="C40" s="34">
        <v>0</v>
      </c>
      <c r="D40" s="34">
        <v>218.99</v>
      </c>
      <c r="E40" s="35"/>
    </row>
    <row r="41" spans="1:5" ht="20.100000000000001" customHeight="1" x14ac:dyDescent="0.25">
      <c r="A41" s="16">
        <v>3295</v>
      </c>
      <c r="B41" s="8" t="s">
        <v>34</v>
      </c>
      <c r="C41" s="9">
        <v>4000</v>
      </c>
      <c r="D41" s="9">
        <v>3640</v>
      </c>
      <c r="E41" s="35"/>
    </row>
    <row r="42" spans="1:5" ht="20.100000000000001" customHeight="1" x14ac:dyDescent="0.25">
      <c r="A42" s="16">
        <v>3296</v>
      </c>
      <c r="B42" s="8" t="s">
        <v>51</v>
      </c>
      <c r="C42" s="9">
        <v>0</v>
      </c>
      <c r="D42" s="9">
        <v>0</v>
      </c>
      <c r="E42" s="17"/>
    </row>
    <row r="43" spans="1:5" ht="20.100000000000001" customHeight="1" thickBot="1" x14ac:dyDescent="0.3">
      <c r="A43" s="18">
        <v>3299</v>
      </c>
      <c r="B43" s="19" t="s">
        <v>30</v>
      </c>
      <c r="C43" s="20">
        <v>1000</v>
      </c>
      <c r="D43" s="20">
        <v>1149.8599999999999</v>
      </c>
      <c r="E43" s="21"/>
    </row>
    <row r="44" spans="1:5" ht="20.100000000000001" customHeight="1" thickBot="1" x14ac:dyDescent="0.3">
      <c r="A44" s="24">
        <v>343</v>
      </c>
      <c r="B44" s="25" t="s">
        <v>35</v>
      </c>
      <c r="C44" s="26">
        <v>0</v>
      </c>
      <c r="D44" s="26">
        <f>D45</f>
        <v>0</v>
      </c>
      <c r="E44" s="27">
        <v>0</v>
      </c>
    </row>
    <row r="45" spans="1:5" ht="20.100000000000001" customHeight="1" thickBot="1" x14ac:dyDescent="0.3">
      <c r="A45" s="28">
        <v>3433</v>
      </c>
      <c r="B45" s="29" t="s">
        <v>52</v>
      </c>
      <c r="C45" s="30">
        <v>0</v>
      </c>
      <c r="D45" s="30">
        <v>0</v>
      </c>
      <c r="E45" s="31"/>
    </row>
    <row r="46" spans="1:5" ht="20.100000000000001" customHeight="1" thickBot="1" x14ac:dyDescent="0.3">
      <c r="A46" s="24">
        <v>421</v>
      </c>
      <c r="B46" s="25" t="s">
        <v>39</v>
      </c>
      <c r="C46" s="26">
        <v>0</v>
      </c>
      <c r="D46" s="26">
        <f>D47</f>
        <v>0</v>
      </c>
      <c r="E46" s="27">
        <v>0</v>
      </c>
    </row>
    <row r="47" spans="1:5" ht="20.100000000000001" customHeight="1" thickBot="1" x14ac:dyDescent="0.3">
      <c r="A47" s="28">
        <v>42123</v>
      </c>
      <c r="B47" s="29" t="s">
        <v>64</v>
      </c>
      <c r="C47" s="30">
        <v>0</v>
      </c>
      <c r="D47" s="30">
        <v>0</v>
      </c>
      <c r="E47" s="31"/>
    </row>
    <row r="48" spans="1:5" ht="20.100000000000001" customHeight="1" thickBot="1" x14ac:dyDescent="0.3">
      <c r="A48" s="24">
        <v>422</v>
      </c>
      <c r="B48" s="25" t="s">
        <v>40</v>
      </c>
      <c r="C48" s="26">
        <v>0</v>
      </c>
      <c r="D48" s="26">
        <f>D49+D50+D51</f>
        <v>0</v>
      </c>
      <c r="E48" s="27">
        <v>0</v>
      </c>
    </row>
    <row r="49" spans="1:5" ht="20.100000000000001" customHeight="1" x14ac:dyDescent="0.25">
      <c r="A49" s="22">
        <v>4221</v>
      </c>
      <c r="B49" s="10" t="s">
        <v>41</v>
      </c>
      <c r="C49" s="11">
        <v>0</v>
      </c>
      <c r="D49" s="11">
        <v>0</v>
      </c>
      <c r="E49" s="23"/>
    </row>
    <row r="50" spans="1:5" ht="20.100000000000001" customHeight="1" x14ac:dyDescent="0.25">
      <c r="A50" s="16">
        <v>4223</v>
      </c>
      <c r="B50" s="8" t="s">
        <v>42</v>
      </c>
      <c r="C50" s="9">
        <v>0</v>
      </c>
      <c r="D50" s="9">
        <v>0</v>
      </c>
      <c r="E50" s="17">
        <v>0</v>
      </c>
    </row>
    <row r="51" spans="1:5" ht="20.100000000000001" customHeight="1" thickBot="1" x14ac:dyDescent="0.3">
      <c r="A51" s="18">
        <v>4227</v>
      </c>
      <c r="B51" s="19" t="s">
        <v>43</v>
      </c>
      <c r="C51" s="20">
        <v>0</v>
      </c>
      <c r="D51" s="20">
        <v>0</v>
      </c>
      <c r="E51" s="21"/>
    </row>
    <row r="52" spans="1:5" ht="20.100000000000001" customHeight="1" thickBot="1" x14ac:dyDescent="0.3">
      <c r="A52" s="24">
        <v>423</v>
      </c>
      <c r="B52" s="25" t="s">
        <v>44</v>
      </c>
      <c r="C52" s="26">
        <v>0</v>
      </c>
      <c r="D52" s="26">
        <f>D53</f>
        <v>0</v>
      </c>
      <c r="E52" s="27"/>
    </row>
    <row r="53" spans="1:5" ht="20.100000000000001" customHeight="1" thickBot="1" x14ac:dyDescent="0.3">
      <c r="A53" s="28">
        <v>4231</v>
      </c>
      <c r="B53" s="29" t="s">
        <v>45</v>
      </c>
      <c r="C53" s="30"/>
      <c r="D53" s="30">
        <v>0</v>
      </c>
      <c r="E53" s="31"/>
    </row>
    <row r="54" spans="1:5" ht="20.100000000000001" customHeight="1" thickBot="1" x14ac:dyDescent="0.3">
      <c r="A54" s="24">
        <v>424</v>
      </c>
      <c r="B54" s="25" t="s">
        <v>46</v>
      </c>
      <c r="C54" s="26">
        <v>23000</v>
      </c>
      <c r="D54" s="26">
        <v>21941.43</v>
      </c>
      <c r="E54" s="27">
        <f>D54/C54*100</f>
        <v>95.397521739130426</v>
      </c>
    </row>
    <row r="55" spans="1:5" ht="20.100000000000001" customHeight="1" thickBot="1" x14ac:dyDescent="0.3">
      <c r="A55" s="44">
        <v>4241</v>
      </c>
      <c r="B55" s="29" t="s">
        <v>69</v>
      </c>
      <c r="C55" s="45">
        <v>23000</v>
      </c>
      <c r="D55" s="45">
        <v>21941.43</v>
      </c>
      <c r="E55" s="50"/>
    </row>
    <row r="58" spans="1:5" ht="15" customHeight="1" x14ac:dyDescent="0.25">
      <c r="A58" s="117" t="s">
        <v>95</v>
      </c>
      <c r="B58" s="118"/>
      <c r="C58" s="119" t="s">
        <v>91</v>
      </c>
      <c r="D58" s="120"/>
      <c r="E58" s="120"/>
    </row>
    <row r="59" spans="1:5" x14ac:dyDescent="0.25">
      <c r="A59" s="118"/>
      <c r="B59" s="118"/>
      <c r="C59" s="120"/>
      <c r="D59" s="120"/>
      <c r="E59" s="120"/>
    </row>
    <row r="60" spans="1:5" x14ac:dyDescent="0.25">
      <c r="A60" s="118"/>
      <c r="B60" s="118"/>
      <c r="C60" s="120"/>
      <c r="D60" s="120"/>
      <c r="E60" s="120"/>
    </row>
    <row r="61" spans="1:5" x14ac:dyDescent="0.25">
      <c r="A61" s="118"/>
      <c r="B61" s="118"/>
      <c r="C61" s="120"/>
      <c r="D61" s="120"/>
      <c r="E61" s="120"/>
    </row>
  </sheetData>
  <mergeCells count="4">
    <mergeCell ref="B5:D6"/>
    <mergeCell ref="A2:B3"/>
    <mergeCell ref="A58:B61"/>
    <mergeCell ref="C58:E6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abSelected="1" workbookViewId="0">
      <selection activeCell="K32" sqref="J32:K32"/>
    </sheetView>
  </sheetViews>
  <sheetFormatPr defaultRowHeight="15" x14ac:dyDescent="0.25"/>
  <cols>
    <col min="1" max="1" width="9.7109375" customWidth="1"/>
    <col min="2" max="2" width="70.85546875" bestFit="1" customWidth="1"/>
    <col min="3" max="5" width="15.7109375" customWidth="1"/>
  </cols>
  <sheetData>
    <row r="1" spans="1:5" x14ac:dyDescent="0.25">
      <c r="A1" t="s">
        <v>53</v>
      </c>
    </row>
    <row r="2" spans="1:5" ht="15" customHeight="1" x14ac:dyDescent="0.25">
      <c r="A2" s="116" t="s">
        <v>86</v>
      </c>
      <c r="B2" s="116"/>
    </row>
    <row r="3" spans="1:5" ht="15" customHeight="1" x14ac:dyDescent="0.25">
      <c r="A3" s="116"/>
      <c r="B3" s="116"/>
    </row>
    <row r="4" spans="1:5" ht="15.75" x14ac:dyDescent="0.25">
      <c r="A4" s="76"/>
      <c r="B4" s="76"/>
    </row>
    <row r="5" spans="1:5" x14ac:dyDescent="0.25">
      <c r="B5" s="115" t="s">
        <v>92</v>
      </c>
      <c r="C5" s="115"/>
      <c r="D5" s="115"/>
    </row>
    <row r="6" spans="1:5" x14ac:dyDescent="0.25">
      <c r="B6" s="115"/>
      <c r="C6" s="115"/>
      <c r="D6" s="115"/>
    </row>
    <row r="7" spans="1:5" ht="15.75" thickBot="1" x14ac:dyDescent="0.3"/>
    <row r="8" spans="1:5" ht="44.25" customHeight="1" thickBot="1" x14ac:dyDescent="0.3">
      <c r="A8" s="1" t="s">
        <v>0</v>
      </c>
      <c r="B8" s="2" t="s">
        <v>1</v>
      </c>
      <c r="C8" s="3" t="s">
        <v>93</v>
      </c>
      <c r="D8" s="3" t="s">
        <v>94</v>
      </c>
      <c r="E8" s="4" t="s">
        <v>2</v>
      </c>
    </row>
    <row r="9" spans="1:5" ht="15.75" thickBot="1" x14ac:dyDescent="0.3">
      <c r="A9" s="5"/>
      <c r="B9" s="6">
        <v>1</v>
      </c>
      <c r="C9" s="6">
        <v>3</v>
      </c>
      <c r="D9" s="6">
        <v>4</v>
      </c>
      <c r="E9" s="7" t="s">
        <v>4</v>
      </c>
    </row>
    <row r="10" spans="1:5" ht="20.100000000000001" customHeight="1" thickBot="1" x14ac:dyDescent="0.35">
      <c r="A10" s="46"/>
      <c r="B10" s="47" t="s">
        <v>54</v>
      </c>
      <c r="C10" s="48">
        <f>C11+C13+C18+C21+C23+C25</f>
        <v>1273485</v>
      </c>
      <c r="D10" s="48">
        <f>D11+D13+D16+D18+D21+D23+D25</f>
        <v>1296595.31</v>
      </c>
      <c r="E10" s="49">
        <f>D10/C10*100</f>
        <v>101.81472965916363</v>
      </c>
    </row>
    <row r="11" spans="1:5" ht="24.95" customHeight="1" thickBot="1" x14ac:dyDescent="0.3">
      <c r="A11" s="57">
        <v>633</v>
      </c>
      <c r="B11" s="51" t="s">
        <v>81</v>
      </c>
      <c r="C11" s="58">
        <v>0</v>
      </c>
      <c r="D11" s="58">
        <f>SUM(D12)</f>
        <v>0</v>
      </c>
      <c r="E11" s="59">
        <v>0</v>
      </c>
    </row>
    <row r="12" spans="1:5" ht="24.95" customHeight="1" thickBot="1" x14ac:dyDescent="0.3">
      <c r="A12" s="60">
        <v>6331</v>
      </c>
      <c r="B12" s="52" t="s">
        <v>82</v>
      </c>
      <c r="C12" s="61">
        <v>0</v>
      </c>
      <c r="D12" s="61">
        <v>0</v>
      </c>
      <c r="E12" s="62"/>
    </row>
    <row r="13" spans="1:5" ht="35.1" customHeight="1" thickBot="1" x14ac:dyDescent="0.3">
      <c r="A13" s="24">
        <v>636</v>
      </c>
      <c r="B13" s="63" t="s">
        <v>57</v>
      </c>
      <c r="C13" s="26">
        <v>1259601</v>
      </c>
      <c r="D13" s="26">
        <f>SUM(D14:D15)</f>
        <v>1282592.32</v>
      </c>
      <c r="E13" s="27">
        <f t="shared" ref="E13:E25" si="0">D13/C13*100</f>
        <v>101.82528594372346</v>
      </c>
    </row>
    <row r="14" spans="1:5" ht="24.95" customHeight="1" x14ac:dyDescent="0.25">
      <c r="A14" s="28">
        <v>6361</v>
      </c>
      <c r="B14" s="107" t="s">
        <v>75</v>
      </c>
      <c r="C14" s="14">
        <v>1259601</v>
      </c>
      <c r="D14" s="30">
        <v>1282351.03</v>
      </c>
      <c r="E14" s="31"/>
    </row>
    <row r="15" spans="1:5" ht="24.95" customHeight="1" thickBot="1" x14ac:dyDescent="0.3">
      <c r="A15" s="28">
        <v>6362</v>
      </c>
      <c r="B15" s="108" t="s">
        <v>74</v>
      </c>
      <c r="C15" s="30">
        <v>0</v>
      </c>
      <c r="D15" s="30">
        <v>241.29</v>
      </c>
      <c r="E15" s="31"/>
    </row>
    <row r="16" spans="1:5" ht="24.95" customHeight="1" thickBot="1" x14ac:dyDescent="0.3">
      <c r="A16" s="24">
        <v>638</v>
      </c>
      <c r="B16" s="25" t="s">
        <v>58</v>
      </c>
      <c r="C16" s="26">
        <v>0</v>
      </c>
      <c r="D16" s="26">
        <f>D17</f>
        <v>0</v>
      </c>
      <c r="E16" s="27">
        <v>0</v>
      </c>
    </row>
    <row r="17" spans="1:5" ht="24.95" customHeight="1" thickBot="1" x14ac:dyDescent="0.3">
      <c r="A17" s="28">
        <v>63811</v>
      </c>
      <c r="B17" s="29" t="s">
        <v>76</v>
      </c>
      <c r="C17" s="30">
        <v>0</v>
      </c>
      <c r="D17" s="30">
        <v>0</v>
      </c>
      <c r="E17" s="31"/>
    </row>
    <row r="18" spans="1:5" ht="24.95" customHeight="1" thickBot="1" x14ac:dyDescent="0.3">
      <c r="A18" s="24">
        <v>64</v>
      </c>
      <c r="B18" s="25" t="s">
        <v>77</v>
      </c>
      <c r="C18" s="26">
        <v>0</v>
      </c>
      <c r="D18" s="26">
        <f>SUM(D19:D20)</f>
        <v>0</v>
      </c>
      <c r="E18" s="27">
        <v>0</v>
      </c>
    </row>
    <row r="19" spans="1:5" ht="24.95" customHeight="1" x14ac:dyDescent="0.25">
      <c r="A19" s="28">
        <v>6413</v>
      </c>
      <c r="B19" s="29" t="s">
        <v>78</v>
      </c>
      <c r="C19" s="14">
        <v>0</v>
      </c>
      <c r="D19" s="30">
        <v>0</v>
      </c>
      <c r="E19" s="31"/>
    </row>
    <row r="20" spans="1:5" ht="24.95" customHeight="1" thickBot="1" x14ac:dyDescent="0.3">
      <c r="A20" s="28">
        <v>6422</v>
      </c>
      <c r="B20" s="29" t="s">
        <v>66</v>
      </c>
      <c r="C20" s="30">
        <v>0</v>
      </c>
      <c r="D20" s="30">
        <v>0</v>
      </c>
      <c r="E20" s="31"/>
    </row>
    <row r="21" spans="1:5" ht="24.95" customHeight="1" thickBot="1" x14ac:dyDescent="0.3">
      <c r="A21" s="24">
        <v>652</v>
      </c>
      <c r="B21" s="25" t="s">
        <v>59</v>
      </c>
      <c r="C21" s="26">
        <v>11371</v>
      </c>
      <c r="D21" s="26">
        <f>D22</f>
        <v>13931.99</v>
      </c>
      <c r="E21" s="27">
        <f t="shared" si="0"/>
        <v>122.5221176677513</v>
      </c>
    </row>
    <row r="22" spans="1:5" ht="24.95" customHeight="1" thickBot="1" x14ac:dyDescent="0.3">
      <c r="A22" s="22">
        <v>65264</v>
      </c>
      <c r="B22" s="10" t="s">
        <v>60</v>
      </c>
      <c r="C22" s="11">
        <v>11371</v>
      </c>
      <c r="D22" s="11">
        <v>13931.99</v>
      </c>
      <c r="E22" s="23"/>
    </row>
    <row r="23" spans="1:5" ht="24.95" customHeight="1" thickBot="1" x14ac:dyDescent="0.3">
      <c r="A23" s="24">
        <v>661</v>
      </c>
      <c r="B23" s="25" t="s">
        <v>61</v>
      </c>
      <c r="C23" s="26">
        <v>2513</v>
      </c>
      <c r="D23" s="26">
        <f>D24</f>
        <v>71</v>
      </c>
      <c r="E23" s="27">
        <f t="shared" si="0"/>
        <v>2.8253083963390369</v>
      </c>
    </row>
    <row r="24" spans="1:5" ht="24.95" customHeight="1" thickBot="1" x14ac:dyDescent="0.3">
      <c r="A24" s="22">
        <v>6615</v>
      </c>
      <c r="B24" s="10" t="s">
        <v>87</v>
      </c>
      <c r="C24" s="11">
        <v>2513</v>
      </c>
      <c r="D24" s="11">
        <v>71</v>
      </c>
      <c r="E24" s="23"/>
    </row>
    <row r="25" spans="1:5" ht="35.1" customHeight="1" thickBot="1" x14ac:dyDescent="0.3">
      <c r="A25" s="24">
        <v>663</v>
      </c>
      <c r="B25" s="63" t="s">
        <v>62</v>
      </c>
      <c r="C25" s="26">
        <v>0</v>
      </c>
      <c r="D25" s="26">
        <f>SUM(D26:D27)</f>
        <v>0</v>
      </c>
      <c r="E25" s="27">
        <v>0</v>
      </c>
    </row>
    <row r="26" spans="1:5" ht="24.95" customHeight="1" thickBot="1" x14ac:dyDescent="0.3">
      <c r="A26" s="68">
        <v>6631</v>
      </c>
      <c r="B26" s="69" t="s">
        <v>79</v>
      </c>
      <c r="C26" s="70">
        <v>0</v>
      </c>
      <c r="D26" s="70">
        <v>0</v>
      </c>
      <c r="E26" s="71"/>
    </row>
    <row r="27" spans="1:5" ht="24.95" customHeight="1" thickBot="1" x14ac:dyDescent="0.3">
      <c r="A27" s="109">
        <v>6632</v>
      </c>
      <c r="B27" s="109" t="s">
        <v>80</v>
      </c>
      <c r="C27" s="110">
        <v>0</v>
      </c>
      <c r="D27" s="110">
        <v>0</v>
      </c>
      <c r="E27" s="110"/>
    </row>
    <row r="28" spans="1:5" ht="24.95" customHeight="1" x14ac:dyDescent="0.25">
      <c r="A28" s="64"/>
      <c r="B28" s="64"/>
      <c r="C28" s="65"/>
      <c r="D28" s="65"/>
      <c r="E28" s="65"/>
    </row>
    <row r="29" spans="1:5" ht="24.95" customHeight="1" thickBot="1" x14ac:dyDescent="0.3">
      <c r="A29" s="66"/>
      <c r="B29" s="66"/>
      <c r="C29" s="67"/>
      <c r="D29" s="67"/>
      <c r="E29" s="67"/>
    </row>
    <row r="30" spans="1:5" ht="45" customHeight="1" thickBot="1" x14ac:dyDescent="0.3">
      <c r="A30" s="72" t="s">
        <v>0</v>
      </c>
      <c r="B30" s="73" t="s">
        <v>1</v>
      </c>
      <c r="C30" s="74" t="s">
        <v>93</v>
      </c>
      <c r="D30" s="74" t="s">
        <v>94</v>
      </c>
    </row>
    <row r="31" spans="1:5" ht="24.95" customHeight="1" thickBot="1" x14ac:dyDescent="0.3">
      <c r="A31" s="24">
        <v>922</v>
      </c>
      <c r="B31" s="25" t="s">
        <v>88</v>
      </c>
      <c r="C31" s="26">
        <v>0</v>
      </c>
      <c r="D31" s="26">
        <f>D32+D33</f>
        <v>18971.219999999998</v>
      </c>
    </row>
    <row r="32" spans="1:5" ht="24.95" customHeight="1" x14ac:dyDescent="0.25">
      <c r="A32" s="12">
        <v>9221</v>
      </c>
      <c r="B32" s="13" t="s">
        <v>67</v>
      </c>
      <c r="C32" s="14"/>
      <c r="D32" s="14">
        <v>1275.3</v>
      </c>
      <c r="E32" s="112"/>
    </row>
    <row r="33" spans="1:5" ht="24.95" customHeight="1" thickBot="1" x14ac:dyDescent="0.3">
      <c r="A33" s="53">
        <v>9221</v>
      </c>
      <c r="B33" s="75" t="s">
        <v>99</v>
      </c>
      <c r="C33" s="55"/>
      <c r="D33" s="55">
        <v>17695.919999999998</v>
      </c>
      <c r="E33" s="112"/>
    </row>
    <row r="34" spans="1:5" x14ac:dyDescent="0.25">
      <c r="E34" s="112"/>
    </row>
    <row r="35" spans="1:5" x14ac:dyDescent="0.25">
      <c r="E35" s="112"/>
    </row>
    <row r="36" spans="1:5" ht="15" customHeight="1" x14ac:dyDescent="0.25">
      <c r="A36" s="117" t="s">
        <v>96</v>
      </c>
      <c r="B36" s="118"/>
      <c r="C36" s="111"/>
      <c r="D36" s="112"/>
    </row>
    <row r="37" spans="1:5" x14ac:dyDescent="0.25">
      <c r="A37" s="118"/>
      <c r="B37" s="118"/>
      <c r="C37" s="111" t="s">
        <v>89</v>
      </c>
      <c r="D37" s="112"/>
    </row>
    <row r="38" spans="1:5" x14ac:dyDescent="0.25">
      <c r="A38" s="118"/>
      <c r="B38" s="118"/>
      <c r="C38" s="111" t="s">
        <v>90</v>
      </c>
      <c r="D38" s="112"/>
    </row>
    <row r="39" spans="1:5" x14ac:dyDescent="0.25">
      <c r="A39" s="118"/>
      <c r="B39" s="118"/>
      <c r="C39" s="112"/>
      <c r="D39" s="112"/>
    </row>
  </sheetData>
  <mergeCells count="3">
    <mergeCell ref="B5:D6"/>
    <mergeCell ref="A2:B3"/>
    <mergeCell ref="A36:B39"/>
  </mergeCells>
  <pageMargins left="0.25" right="0.25" top="0.75" bottom="0.75" header="0.3" footer="0.3"/>
  <pageSetup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PRIHODI I PRIMICI - OSNIVAČ</vt:lpstr>
      <vt:lpstr>RASHODI I IZDACI - OSNIVAČ</vt:lpstr>
      <vt:lpstr>RASHODI I IZDACI - OSTALI IZVOR</vt:lpstr>
      <vt:lpstr>PRIHODI I PRIMICi - ostali izvo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Knjigovodstvo</cp:lastModifiedBy>
  <cp:lastPrinted>2024-04-08T09:15:40Z</cp:lastPrinted>
  <dcterms:created xsi:type="dcterms:W3CDTF">2022-04-05T10:58:13Z</dcterms:created>
  <dcterms:modified xsi:type="dcterms:W3CDTF">2025-02-11T12:42:59Z</dcterms:modified>
</cp:coreProperties>
</file>